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S:\下水道\大山(下水道)\01. 文書関係\02. 町→外部(調査もの)\〈未回答〉〆R6.1.26 令和4年度経営比較分析表\25 上牧町\"/>
    </mc:Choice>
  </mc:AlternateContent>
  <xr:revisionPtr revIDLastSave="0" documentId="13_ncr:1_{E2C657BE-C525-4E81-B3E8-0FC42BC554D8}" xr6:coauthVersionLast="36" xr6:coauthVersionMax="36" xr10:uidLastSave="{00000000-0000-0000-0000-000000000000}"/>
  <workbookProtection workbookAlgorithmName="SHA-512" workbookHashValue="ZyOCOyn04Ld6nO7LmHQjKr7smUT3UvMjIW/zP4hEiEUB3SoRANq62ZnxfIeF2qDqBiU2R3125V3M0EyH5A1KaA==" workbookSaltValue="xZ98Sv+zAobn62YAIK28x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AL10" i="4"/>
  <c r="P10" i="4"/>
  <c r="I10" i="4"/>
  <c r="B10" i="4"/>
  <c r="AT8" i="4"/>
  <c r="AL8" i="4"/>
  <c r="W8" i="4"/>
  <c r="P8" i="4"/>
  <c r="B6"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<sst xmlns="http://schemas.openxmlformats.org/spreadsheetml/2006/main" count="241" uniqueCount="119">
  <si>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</si>
  <si>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</si>
  <si>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</si>
  <si>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</si>
  <si>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</si>
  <si>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</si>
  <si>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</si>
  <si>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</si>
  <si>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</si>
  <si>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</si>
  <si>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</si>
  <si>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</si>
  <si>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</si>
  <si>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</si>
  <si>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</si>
  <si>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</si>
  <si>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</si>
  <si>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</si>
  <si>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</si>
  <si>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</si>
  <si>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</si>
  <si>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</si>
  <si>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</si>
  <si>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</si>
  <si>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</si>
  <si>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</si>
  <si>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</si>
  <si>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</si>
  <si>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</si>
  <si>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</si>
  <si>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</si>
  <si>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</si>
  <si>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</si>
  <si>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</si>
  <si>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</si>
  <si>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</si>
  <si>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</si>
  <si>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</si>
  <si>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</si>
  <si>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</si>
  <si>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</si>
  <si>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</si>
  <si>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</si>
  <si>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</si>
  <si>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</si>
  <si>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</si>
  <si>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</si>
  <si>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</si>
  <si>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</si>
  <si>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</si>
  <si>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</si>
  <si>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</si>
  <si>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</si>
  <si>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</si>
  <si>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</si>
  <si>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</si>
  <si>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</si>
  <si>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</si>
  <si>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</si>
  <si>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</si>
  <si>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</si>
  <si>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</si>
  <si>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</si>
  <si>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</si>
  <si>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</si>
  <si>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</si>
  <si>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</si>
  <si>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</si>
  <si>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</si>
  <si>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</si>
  <si>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</si>
  <si>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</si>
  <si>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</si>
  <si>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</si>
  <si>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</si>
  <si>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</si>
  <si>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</si>
  <si>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</si>
  <si>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</si>
  <si>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</si>
  <si>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</si>
  <si>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</si>
  <si>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</si>
  <si>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</si>
  <si>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</si>
  <si>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</si>
  <si>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</si>
  <si>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</si>
  <si>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</si>
  <si>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</si>
  <si>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</si>
  <si>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</si>
  <si>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</si>
  <si>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</si>
  <si>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</si>
  <si>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</si>
  <si>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</si>
  <si>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上牧町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</si>
  <si>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</si>
  <si>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</si>
  <si>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</si>
  <si>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</si>
  <si>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</si>
  <si>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</si>
  <si>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</si>
  <si>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</si>
  <si>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</si>
  <si>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</si>
  <si>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</si>
  <si>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</si>
  <si>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</si>
  <si>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</si>
  <si>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</si>
  <si>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</si>
  <si>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</si>
  <si>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</si>
  <si>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昭和55年度より事業開始しているため、布設した年度より換算してかなりの年数の経過している管渠を有している状態である。その対策として下水道ストックマネジメント計画に基づいて管渠の改築整備を行っており、令和4年度は約151ｍの整備が完了している、</t>
    <rPh sb="0" eb="2">
      <t>ショウワ</t>
    </rPh>
    <rPh sb="4" eb="5">
      <t>ネン</t>
    </rPh>
    <rPh sb="5" eb="6">
      <t>ド</t>
    </rPh>
    <rPh sb="8" eb="12">
      <t>ジギョウカイシ</t>
    </rPh>
    <rPh sb="19" eb="21">
      <t>フセツ</t>
    </rPh>
    <rPh sb="23" eb="25">
      <t>ネンド</t>
    </rPh>
    <rPh sb="27" eb="29">
      <t>カンサン</t>
    </rPh>
    <rPh sb="35" eb="37">
      <t>ネンスウ</t>
    </rPh>
    <rPh sb="38" eb="40">
      <t>ケイカ</t>
    </rPh>
    <rPh sb="44" eb="46">
      <t>カンキョ</t>
    </rPh>
    <rPh sb="47" eb="48">
      <t>ユウ</t>
    </rPh>
    <rPh sb="52" eb="54">
      <t>ジョウタイ</t>
    </rPh>
    <rPh sb="60" eb="62">
      <t>タイサク</t>
    </rPh>
    <rPh sb="65" eb="68">
      <t>ゲスイドウ</t>
    </rPh>
    <rPh sb="78" eb="80">
      <t>ケイカク</t>
    </rPh>
    <rPh sb="81" eb="82">
      <t>モト</t>
    </rPh>
    <rPh sb="85" eb="87">
      <t>カンキョ</t>
    </rPh>
    <rPh sb="88" eb="90">
      <t>カイチク</t>
    </rPh>
    <rPh sb="90" eb="92">
      <t>セイビ</t>
    </rPh>
    <rPh sb="93" eb="94">
      <t>オコナ</t>
    </rPh>
    <rPh sb="99" eb="101">
      <t>レイワ</t>
    </rPh>
    <rPh sb="102" eb="104">
      <t>ネンド</t>
    </rPh>
    <rPh sb="105" eb="106">
      <t>ヤク</t>
    </rPh>
    <rPh sb="111" eb="113">
      <t>セイビ</t>
    </rPh>
    <rPh sb="114" eb="116">
      <t>カンリョウ</t>
    </rPh>
    <phoneticPr fontId="4"/>
  </si>
  <si>
    <t>令和4年度においては下水道事業の法適化に伴う打ち切り決算により、収益的収支比率、企業債残高対事業規模比率及び経費回収比率において例年と異なる水準となっているが、経営状況は総費用を下水道使用料で賄うことが出来ていない状況である。今後の経営健全化に向けて、公共下水道事業の推進・未接続家屋への啓発・指導を進め水洗化人口の増加を図りつつ、下水道使用料の見直し及び地方債残高を減少させるために投資事業費の削減を行っていく必要がある。</t>
    <rPh sb="0" eb="2">
      <t>レイワ</t>
    </rPh>
    <rPh sb="3" eb="5">
      <t>ネンド</t>
    </rPh>
    <rPh sb="10" eb="15">
      <t>ゲスイドウジギョウ</t>
    </rPh>
    <rPh sb="16" eb="19">
      <t>ホウテキカ</t>
    </rPh>
    <rPh sb="32" eb="39">
      <t>シュウエキテキシュウシヒリツ</t>
    </rPh>
    <rPh sb="40" eb="45">
      <t>キギョウサイザンダカ</t>
    </rPh>
    <rPh sb="45" eb="46">
      <t>タイ</t>
    </rPh>
    <rPh sb="46" eb="52">
      <t>ジギョウキボヒリツ</t>
    </rPh>
    <rPh sb="52" eb="53">
      <t>オヨ</t>
    </rPh>
    <rPh sb="54" eb="60">
      <t>ケイヒカイシュウヒリツ</t>
    </rPh>
    <rPh sb="64" eb="66">
      <t>レイネン</t>
    </rPh>
    <rPh sb="67" eb="68">
      <t>コト</t>
    </rPh>
    <rPh sb="70" eb="72">
      <t>スイジュン</t>
    </rPh>
    <rPh sb="80" eb="84">
      <t>ケイエイジョウキョウ</t>
    </rPh>
    <rPh sb="113" eb="115">
      <t>コンゴ</t>
    </rPh>
    <rPh sb="116" eb="121">
      <t>ケイエイケンゼンカ</t>
    </rPh>
    <rPh sb="122" eb="123">
      <t>ム</t>
    </rPh>
    <rPh sb="126" eb="133">
      <t>コウキョウゲスイドウジギョウ</t>
    </rPh>
    <rPh sb="134" eb="136">
      <t>スイシン</t>
    </rPh>
    <rPh sb="137" eb="140">
      <t>ミセツゾク</t>
    </rPh>
    <rPh sb="140" eb="142">
      <t>カオク</t>
    </rPh>
    <rPh sb="144" eb="146">
      <t>ケイハツ</t>
    </rPh>
    <rPh sb="147" eb="149">
      <t>シドウ</t>
    </rPh>
    <rPh sb="150" eb="151">
      <t>スス</t>
    </rPh>
    <rPh sb="152" eb="157">
      <t>スイセンカジンコウ</t>
    </rPh>
    <rPh sb="158" eb="160">
      <t>ゾウカ</t>
    </rPh>
    <rPh sb="161" eb="162">
      <t>ハカ</t>
    </rPh>
    <rPh sb="166" eb="169">
      <t>ゲスイドウ</t>
    </rPh>
    <rPh sb="169" eb="172">
      <t>シヨウリョウ</t>
    </rPh>
    <rPh sb="173" eb="175">
      <t>ミナオ</t>
    </rPh>
    <rPh sb="176" eb="177">
      <t>オヨ</t>
    </rPh>
    <rPh sb="178" eb="183">
      <t>チホウサイザンダカ</t>
    </rPh>
    <rPh sb="184" eb="186">
      <t>ゲンショウ</t>
    </rPh>
    <rPh sb="192" eb="197">
      <t>トウシジギョウヒ</t>
    </rPh>
    <rPh sb="198" eb="200">
      <t>サクゲン</t>
    </rPh>
    <rPh sb="201" eb="202">
      <t>オコナ</t>
    </rPh>
    <rPh sb="206" eb="208">
      <t>ヒツヨウ</t>
    </rPh>
    <phoneticPr fontId="4"/>
  </si>
  <si>
    <t>①収益的収支比率については、下水道事業の法適化に伴う打ち切り決算により令和5年2月及び3月分までの収入が令和5年度の収益に計上されていたため、令和3年度以前よりも比率が低水準になっている。ただし例年と同様に100％を下回っているため、今後より一層の総費用の削減及び地方債の借換え等を行い経営改善を取り組む。
④企業債残高対事業規模比率については、①と同様に下水道事業の法適用化に伴う打ち切り決算のため、企業債残高の規模が例年よりも大きく上昇している。
⑤経費回収率についても、同様に下水道事業の法適化に伴う打ち切り決算により令和5年2月及び3月までの使用料収入が令和5年度の特別収益に計上されているため、令和3年度以前よりも低い水準となっている。
⑧水洗化率については、類似団体平均値と比較すると高水準であり、良好な状況が継続していると思われる。
今後も未整備地区の事業推進及び整備完了地区における下水道への接続の啓発・指導を行い、下水道使用料、有収水量の確保に努める。</t>
    <rPh sb="1" eb="6">
      <t>シュウエキテキシュウシ</t>
    </rPh>
    <rPh sb="6" eb="8">
      <t>ヒリツ</t>
    </rPh>
    <rPh sb="14" eb="19">
      <t>ゲスイドウジギョウ</t>
    </rPh>
    <rPh sb="20" eb="23">
      <t>ホウテキカ</t>
    </rPh>
    <rPh sb="24" eb="25">
      <t>トモナ</t>
    </rPh>
    <rPh sb="26" eb="27">
      <t>ウ</t>
    </rPh>
    <rPh sb="28" eb="29">
      <t>キ</t>
    </rPh>
    <rPh sb="30" eb="32">
      <t>ケッサン</t>
    </rPh>
    <rPh sb="35" eb="37">
      <t>レイワ</t>
    </rPh>
    <rPh sb="38" eb="39">
      <t>ネン</t>
    </rPh>
    <rPh sb="40" eb="41">
      <t>ガツ</t>
    </rPh>
    <rPh sb="41" eb="42">
      <t>オヨ</t>
    </rPh>
    <rPh sb="44" eb="46">
      <t>ガツブン</t>
    </rPh>
    <rPh sb="49" eb="51">
      <t>シュウニュウ</t>
    </rPh>
    <rPh sb="52" eb="54">
      <t>レイワ</t>
    </rPh>
    <rPh sb="55" eb="57">
      <t>ネンド</t>
    </rPh>
    <rPh sb="61" eb="63">
      <t>ケイジョウ</t>
    </rPh>
    <rPh sb="71" eb="73">
      <t>レイワ</t>
    </rPh>
    <rPh sb="74" eb="76">
      <t>ネンド</t>
    </rPh>
    <rPh sb="76" eb="78">
      <t>イゼン</t>
    </rPh>
    <rPh sb="81" eb="83">
      <t>ヒリツ</t>
    </rPh>
    <rPh sb="84" eb="87">
      <t>テイスイジュン</t>
    </rPh>
    <rPh sb="97" eb="99">
      <t>レイネン</t>
    </rPh>
    <rPh sb="100" eb="102">
      <t>ドウヨウ</t>
    </rPh>
    <rPh sb="108" eb="110">
      <t>シタマワ</t>
    </rPh>
    <rPh sb="117" eb="119">
      <t>コンゴ</t>
    </rPh>
    <rPh sb="121" eb="123">
      <t>イッソウ</t>
    </rPh>
    <rPh sb="124" eb="127">
      <t>ソウヒヨウ</t>
    </rPh>
    <rPh sb="128" eb="130">
      <t>サクゲン</t>
    </rPh>
    <rPh sb="130" eb="131">
      <t>オヨ</t>
    </rPh>
    <rPh sb="132" eb="135">
      <t>チホウサイ</t>
    </rPh>
    <rPh sb="136" eb="138">
      <t>カリカ</t>
    </rPh>
    <rPh sb="139" eb="140">
      <t>トウ</t>
    </rPh>
    <rPh sb="141" eb="142">
      <t>オコナ</t>
    </rPh>
    <rPh sb="143" eb="147">
      <t>ケイエイカイゼン</t>
    </rPh>
    <rPh sb="148" eb="149">
      <t>ト</t>
    </rPh>
    <rPh sb="150" eb="151">
      <t>ク</t>
    </rPh>
    <rPh sb="178" eb="183">
      <t>ゲスイドウジギョウ</t>
    </rPh>
    <rPh sb="184" eb="188">
      <t>ホウテキヨウカ</t>
    </rPh>
    <rPh sb="189" eb="190">
      <t>トモナ</t>
    </rPh>
    <rPh sb="191" eb="192">
      <t>ウ</t>
    </rPh>
    <rPh sb="193" eb="194">
      <t>キ</t>
    </rPh>
    <rPh sb="195" eb="197">
      <t>ケッサン</t>
    </rPh>
    <rPh sb="207" eb="209">
      <t>キボ</t>
    </rPh>
    <rPh sb="210" eb="212">
      <t>レイネン</t>
    </rPh>
    <rPh sb="215" eb="216">
      <t>オオ</t>
    </rPh>
    <rPh sb="218" eb="220">
      <t>ジョウショウ</t>
    </rPh>
    <rPh sb="227" eb="232">
      <t>ケイヒカイシュウリツ</t>
    </rPh>
    <rPh sb="238" eb="240">
      <t>ドウヨウ</t>
    </rPh>
    <rPh sb="241" eb="246">
      <t>ゲスイドウジギョウ</t>
    </rPh>
    <rPh sb="247" eb="248">
      <t>ホウ</t>
    </rPh>
    <rPh sb="248" eb="250">
      <t>テキカ</t>
    </rPh>
    <rPh sb="262" eb="264">
      <t>レイワ</t>
    </rPh>
    <rPh sb="265" eb="266">
      <t>ネン</t>
    </rPh>
    <rPh sb="267" eb="268">
      <t>ガツ</t>
    </rPh>
    <rPh sb="268" eb="269">
      <t>オヨ</t>
    </rPh>
    <rPh sb="271" eb="272">
      <t>ガツ</t>
    </rPh>
    <rPh sb="275" eb="280">
      <t>シヨウリョウシュウニュウ</t>
    </rPh>
    <rPh sb="281" eb="283">
      <t>レイワ</t>
    </rPh>
    <rPh sb="284" eb="286">
      <t>ネンド</t>
    </rPh>
    <rPh sb="287" eb="291">
      <t>トクベツシュウエキ</t>
    </rPh>
    <rPh sb="292" eb="294">
      <t>ケイジョウ</t>
    </rPh>
    <rPh sb="302" eb="304">
      <t>レイワ</t>
    </rPh>
    <rPh sb="305" eb="309">
      <t>ネンドイゼン</t>
    </rPh>
    <rPh sb="312" eb="313">
      <t>ヒク</t>
    </rPh>
    <rPh sb="314" eb="316">
      <t>スイジュン</t>
    </rPh>
    <rPh sb="325" eb="329">
      <t>スイセンカリツ</t>
    </rPh>
    <rPh sb="335" eb="339">
      <t>ルイジダンタイ</t>
    </rPh>
    <rPh sb="339" eb="342">
      <t>ヘイキンチ</t>
    </rPh>
    <rPh sb="343" eb="345">
      <t>ヒカク</t>
    </rPh>
    <rPh sb="348" eb="351">
      <t>コウスイジュン</t>
    </rPh>
    <rPh sb="355" eb="357">
      <t>リョウコウ</t>
    </rPh>
    <rPh sb="358" eb="360">
      <t>ジョウキョウ</t>
    </rPh>
    <rPh sb="361" eb="363">
      <t>ケイゾク</t>
    </rPh>
    <rPh sb="368" eb="369">
      <t>オモ</t>
    </rPh>
    <rPh sb="374" eb="376">
      <t>コンゴ</t>
    </rPh>
    <rPh sb="383" eb="388">
      <t>ジギョウスイシンオヨ</t>
    </rPh>
    <rPh sb="389" eb="395">
      <t>セイビカンリョウチク</t>
    </rPh>
    <rPh sb="399" eb="402">
      <t>ゲスイドウ</t>
    </rPh>
    <rPh sb="404" eb="406">
      <t>セツゾク</t>
    </rPh>
    <rPh sb="407" eb="409">
      <t>ケイハツ</t>
    </rPh>
    <rPh sb="410" eb="412">
      <t>シドウ</t>
    </rPh>
    <rPh sb="413" eb="414">
      <t>オコナ</t>
    </rPh>
    <rPh sb="416" eb="422">
      <t>ゲスイドウシヨウリョウ</t>
    </rPh>
    <rPh sb="423" eb="427">
      <t>ユウシュウスイリョウ</t>
    </rPh>
    <rPh sb="428" eb="430">
      <t>カクホ</t>
    </rPh>
    <rPh sb="431" eb="43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</si>
</sst>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0.39</c:v>
                </c:pt>
                <c:pt idx="1">
                  <c:v>0.39</c:v>
                </c:pt>
                <c:pt idx="2">
                  <c:v>0.45</c:v>
                </c:pt>
                <c:pt idx="3">
                  <c:v>0.26</c:v>
                </c:pt>
                <c:pt idx="4">
                  <c:v>0.16</c:v>
                </c:pt>
              </c:numCache>
            </c:numRef>
          </c:val>
          <c:extLst>
            <c:ext xmlns:c16="http://schemas.microsoft.com/office/drawing/2014/chart" uri="{C3380CC4-5D6E-409C-BE32-E72D297353CC}">
              <c16:uniqueId val="{00000000-931E-48B1-A84D-BF806447A7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0.34</c:v>
                </c:pt>
                <c:pt idx="2">
                  <c:v>0.04</c:v>
                </c:pt>
                <c:pt idx="3">
                  <c:v>0.15</c:v>
                </c:pt>
                <c:pt idx="4">
                  <c:v>0.12</c:v>
                </c:pt>
              </c:numCache>
            </c:numRef>
          </c:val>
          <c:smooth val="0"/>
          <c:extLst>
            <c:ext xmlns:c16="http://schemas.microsoft.com/office/drawing/2014/chart" uri="{C3380CC4-5D6E-409C-BE32-E72D297353CC}">
              <c16:uniqueId val="{00000001-931E-48B1-A84D-BF806447A7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3C-4F73-ABD6-AD7468FE98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49.98</c:v>
                </c:pt>
                <c:pt idx="1">
                  <c:v>50.06</c:v>
                </c:pt>
                <c:pt idx="2">
                  <c:v>46.3</c:v>
                </c:pt>
                <c:pt idx="3">
                  <c:v>58.14</c:v>
                </c:pt>
                <c:pt idx="4">
                  <c:v>58.55</c:v>
                </c:pt>
              </c:numCache>
            </c:numRef>
          </c:val>
          <c:smooth val="0"/>
          <c:extLst>
            <c:ext xmlns:c16="http://schemas.microsoft.com/office/drawing/2014/chart" uri="{C3380CC4-5D6E-409C-BE32-E72D297353CC}">
              <c16:uniqueId val="{00000001-293C-4F73-ABD6-AD7468FE98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96.43</c:v>
                </c:pt>
                <c:pt idx="1">
                  <c:v>96.65</c:v>
                </c:pt>
                <c:pt idx="2">
                  <c:v>96.4</c:v>
                </c:pt>
                <c:pt idx="3">
                  <c:v>96.23</c:v>
                </c:pt>
                <c:pt idx="4">
                  <c:v>94.77</c:v>
                </c:pt>
              </c:numCache>
            </c:numRef>
          </c:val>
          <c:extLst>
            <c:ext xmlns:c16="http://schemas.microsoft.com/office/drawing/2014/chart" uri="{C3380CC4-5D6E-409C-BE32-E72D297353CC}">
              <c16:uniqueId val="{00000000-52A3-4370-B088-1CDBBFACFD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87.09</c:v>
                </c:pt>
                <c:pt idx="1">
                  <c:v>85.79</c:v>
                </c:pt>
                <c:pt idx="2">
                  <c:v>85.01</c:v>
                </c:pt>
                <c:pt idx="3">
                  <c:v>92.44</c:v>
                </c:pt>
                <c:pt idx="4">
                  <c:v>91.97</c:v>
                </c:pt>
              </c:numCache>
            </c:numRef>
          </c:val>
          <c:smooth val="0"/>
          <c:extLst>
            <c:ext xmlns:c16="http://schemas.microsoft.com/office/drawing/2014/chart" uri="{C3380CC4-5D6E-409C-BE32-E72D297353CC}">
              <c16:uniqueId val="{00000001-52A3-4370-B088-1CDBBFACFD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72.48</c:v>
                </c:pt>
                <c:pt idx="1">
                  <c:v>72.94</c:v>
                </c:pt>
                <c:pt idx="2">
                  <c:v>73.930000000000007</c:v>
                </c:pt>
                <c:pt idx="3">
                  <c:v>74.8</c:v>
                </c:pt>
                <c:pt idx="4">
                  <c:v>61.39</c:v>
                </c:pt>
              </c:numCache>
            </c:numRef>
          </c:val>
          <c:extLst>
            <c:ext xmlns:c16="http://schemas.microsoft.com/office/drawing/2014/chart" uri="{C3380CC4-5D6E-409C-BE32-E72D297353CC}">
              <c16:uniqueId val="{00000000-6D34-4125-A66A-0831E1BB06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4-4125-A66A-0831E1BB06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44-443C-9C71-EBE4615FF9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44-443C-9C71-EBE4615FF9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6D-4F80-AF96-9A4B830445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6D-4F80-AF96-9A4B830445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DD-4EF6-9275-6BF775D55F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DD-4EF6-9275-6BF775D55F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5-4D58-9F32-07D2E31B9C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5-4D58-9F32-07D2E31B9C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807.24</c:v>
                </c:pt>
                <c:pt idx="1">
                  <c:v>715.08</c:v>
                </c:pt>
                <c:pt idx="2">
                  <c:v>697.51</c:v>
                </c:pt>
                <c:pt idx="3">
                  <c:v>657.01</c:v>
                </c:pt>
                <c:pt idx="4">
                  <c:v>1280.56</c:v>
                </c:pt>
              </c:numCache>
            </c:numRef>
          </c:val>
          <c:extLst>
            <c:ext xmlns:c16="http://schemas.microsoft.com/office/drawing/2014/chart" uri="{C3380CC4-5D6E-409C-BE32-E72D297353CC}">
              <c16:uniqueId val="{00000000-EBF0-455E-9FAC-63C566DDA0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948.07</c:v>
                </c:pt>
                <c:pt idx="1">
                  <c:v>1105.9100000000001</c:v>
                </c:pt>
                <c:pt idx="2">
                  <c:v>1303.55</c:v>
                </c:pt>
                <c:pt idx="3">
                  <c:v>799.49</c:v>
                </c:pt>
                <c:pt idx="4">
                  <c:v>863.92</c:v>
                </c:pt>
              </c:numCache>
            </c:numRef>
          </c:val>
          <c:smooth val="0"/>
          <c:extLst>
            <c:ext xmlns:c16="http://schemas.microsoft.com/office/drawing/2014/chart" uri="{C3380CC4-5D6E-409C-BE32-E72D297353CC}">
              <c16:uniqueId val="{00000001-EBF0-455E-9FAC-63C566DDA0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88.07</c:v>
                </c:pt>
                <c:pt idx="1">
                  <c:v>89.07</c:v>
                </c:pt>
                <c:pt idx="2">
                  <c:v>89.97</c:v>
                </c:pt>
                <c:pt idx="3">
                  <c:v>89.54</c:v>
                </c:pt>
                <c:pt idx="4">
                  <c:v>75.69</c:v>
                </c:pt>
              </c:numCache>
            </c:numRef>
          </c:val>
          <c:extLst>
            <c:ext xmlns:c16="http://schemas.microsoft.com/office/drawing/2014/chart" uri="{C3380CC4-5D6E-409C-BE32-E72D297353CC}">
              <c16:uniqueId val="{00000000-4DF9-4F6A-9529-8102FFAD97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83.31</c:v>
                </c:pt>
                <c:pt idx="1">
                  <c:v>76.319999999999993</c:v>
                </c:pt>
                <c:pt idx="2">
                  <c:v>78.510000000000005</c:v>
                </c:pt>
                <c:pt idx="3">
                  <c:v>89.09</c:v>
                </c:pt>
                <c:pt idx="4">
                  <c:v>87.28</c:v>
                </c:pt>
              </c:numCache>
            </c:numRef>
          </c:val>
          <c:smooth val="0"/>
          <c:extLst>
            <c:ext xmlns:c16="http://schemas.microsoft.com/office/drawing/2014/chart" uri="{C3380CC4-5D6E-409C-BE32-E72D297353CC}">
              <c16:uniqueId val="{00000001-4DF9-4F6A-9529-8102FFAD97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150.72</c:v>
                </c:pt>
                <c:pt idx="1">
                  <c:v>150</c:v>
                </c:pt>
                <c:pt idx="2">
                  <c:v>150</c:v>
                </c:pt>
                <c:pt idx="3">
                  <c:v>150</c:v>
                </c:pt>
                <c:pt idx="4">
                  <c:v>150</c:v>
                </c:pt>
              </c:numCache>
            </c:numRef>
          </c:val>
          <c:extLst>
            <c:ext xmlns:c16="http://schemas.microsoft.com/office/drawing/2014/chart" uri="{C3380CC4-5D6E-409C-BE32-E72D297353CC}">
              <c16:uniqueId val="{00000000-8594-4261-AEDD-F07AC59EAD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160.62</c:v>
                </c:pt>
                <c:pt idx="1">
                  <c:v>171.08</c:v>
                </c:pt>
                <c:pt idx="2">
                  <c:v>160.44999999999999</c:v>
                </c:pt>
                <c:pt idx="3">
                  <c:v>142.76</c:v>
                </c:pt>
                <c:pt idx="4">
                  <c:v>145.58000000000001</c:v>
                </c:pt>
              </c:numCache>
            </c:numRef>
          </c:val>
          <c:smooth val="0"/>
          <c:extLst>
            <c:ext xmlns:c16="http://schemas.microsoft.com/office/drawing/2014/chart" uri="{C3380CC4-5D6E-409C-BE32-E72D297353CC}">
              <c16:uniqueId val="{00000001-8594-4261-AEDD-F07AC59EAD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9"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奈良県　上牧町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Cb1</v>
      </c>
      <c r="X8" s="65"/>
      <c r="Y8" s="65"/>
      <c r="Z8" s="65"/>
      <c r="AA8" s="65"/>
      <c r="AB8" s="65"/>
      <c r="AC8" s="65"/>
      <c r="AD8" s="66" t="str">
        <f>データ!$M$6</f>
        <v>非設置</v>
      </c>
      <c r="AE8" s="66"/>
      <c r="AF8" s="66"/>
      <c r="AG8" s="66"/>
      <c r="AH8" s="66"/>
      <c r="AI8" s="66"/>
      <c r="AJ8" s="66"/>
      <c r="AK8" s="3"/>
      <c r="AL8" s="45">
        <f>データ!S6</f>
        <v>21612</v>
      </c>
      <c r="AM8" s="45"/>
      <c r="AN8" s="45"/>
      <c r="AO8" s="45"/>
      <c r="AP8" s="45"/>
      <c r="AQ8" s="45"/>
      <c r="AR8" s="45"/>
      <c r="AS8" s="45"/>
      <c r="AT8" s="46">
        <f>データ!T6</f>
        <v>6.14</v>
      </c>
      <c r="AU8" s="46"/>
      <c r="AV8" s="46"/>
      <c r="AW8" s="46"/>
      <c r="AX8" s="46"/>
      <c r="AY8" s="46"/>
      <c r="AZ8" s="46"/>
      <c r="BA8" s="46"/>
      <c r="BB8" s="46">
        <f>データ!U6</f>
        <v>3519.87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97.64</v>
      </c>
      <c r="Q10" s="46"/>
      <c r="R10" s="46"/>
      <c r="S10" s="46"/>
      <c r="T10" s="46"/>
      <c r="U10" s="46"/>
      <c r="V10" s="46"/>
      <c r="W10" s="46">
        <f>データ!Q6</f>
        <v>88</v>
      </c>
      <c r="X10" s="46"/>
      <c r="Y10" s="46"/>
      <c r="Z10" s="46"/>
      <c r="AA10" s="46"/>
      <c r="AB10" s="46"/>
      <c r="AC10" s="46"/>
      <c r="AD10" s="45">
        <f>データ!R6</f>
        <v>2590</v>
      </c>
      <c r="AE10" s="45"/>
      <c r="AF10" s="45"/>
      <c r="AG10" s="45"/>
      <c r="AH10" s="45"/>
      <c r="AI10" s="45"/>
      <c r="AJ10" s="45"/>
      <c r="AK10" s="2"/>
      <c r="AL10" s="45">
        <f>データ!V6</f>
        <v>21011</v>
      </c>
      <c r="AM10" s="45"/>
      <c r="AN10" s="45"/>
      <c r="AO10" s="45"/>
      <c r="AP10" s="45"/>
      <c r="AQ10" s="45"/>
      <c r="AR10" s="45"/>
      <c r="AS10" s="45"/>
      <c r="AT10" s="46">
        <f>データ!W6</f>
        <v>3.84</v>
      </c>
      <c r="AU10" s="46"/>
      <c r="AV10" s="46"/>
      <c r="AW10" s="46"/>
      <c r="AX10" s="46"/>
      <c r="AY10" s="46"/>
      <c r="AZ10" s="46"/>
      <c r="BA10" s="46"/>
      <c r="BB10" s="46">
        <f>データ!X6</f>
        <v>5471.61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GUQ9q4ICdAXpwT61XsHkHf+lE4XdrmcUMthsNy1V3zsH/mxYKNql60Ajip9aAqoTVuBCIdI+AYaKH5wzx7I7Zg==" saltValue="UHJ+/1DYavCfng2oC9mu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294241</v>
      </c>
      <c r="D6" s="19">
        <f t="shared" si="3"/>
        <v>47</v>
      </c>
      <c r="E6" s="19">
        <f t="shared" si="3"/>
        <v>17</v>
      </c>
      <c r="F6" s="19">
        <f t="shared" si="3"/>
        <v>1</v>
      </c>
      <c r="G6" s="19">
        <f t="shared" si="3"/>
        <v>0</v>
      </c>
      <c r="H6" s="19" t="str">
        <f t="shared" si="3"/>
        <v>奈良県　上牧町</v>
      </c>
      <c r="I6" s="19" t="str">
        <f t="shared" si="3"/>
        <v>法非適用</v>
      </c>
      <c r="J6" s="19" t="str">
        <f t="shared" si="3"/>
        <v>下水道事業</v>
      </c>
      <c r="K6" s="19" t="str">
        <f t="shared" si="3"/>
        <v>公共下水道</v>
      </c>
      <c r="L6" s="19" t="str">
        <f t="shared" si="3"/>
        <v>Cb1</v>
      </c>
      <c r="M6" s="19" t="str">
        <f t="shared" si="3"/>
        <v>非設置</v>
      </c>
      <c r="N6" s="20" t="str">
        <f t="shared" si="3"/>
        <v>-</v>
      </c>
      <c r="O6" s="20" t="str">
        <f t="shared" si="3"/>
        <v>該当数値なし</v>
      </c>
      <c r="P6" s="20">
        <f t="shared" si="3"/>
        <v>97.64</v>
      </c>
      <c r="Q6" s="20">
        <f t="shared" si="3"/>
        <v>88</v>
      </c>
      <c r="R6" s="20">
        <f t="shared" si="3"/>
        <v>2590</v>
      </c>
      <c r="S6" s="20">
        <f t="shared" si="3"/>
        <v>21612</v>
      </c>
      <c r="T6" s="20">
        <f t="shared" si="3"/>
        <v>6.14</v>
      </c>
      <c r="U6" s="20">
        <f t="shared" si="3"/>
        <v>3519.87</v>
      </c>
      <c r="V6" s="20">
        <f t="shared" si="3"/>
        <v>21011</v>
      </c>
      <c r="W6" s="20">
        <f t="shared" si="3"/>
        <v>3.84</v>
      </c>
      <c r="X6" s="20">
        <f t="shared" si="3"/>
        <v>5471.61</v>
      </c>
      <c r="Y6" s="21">
        <f>IF(Y7="",NA(),Y7)</f>
        <v>72.48</v>
      </c>
      <c r="Z6" s="21">
        <f t="shared" ref="Z6:AH6" si="4">IF(Z7="",NA(),Z7)</f>
        <v>72.94</v>
      </c>
      <c r="AA6" s="21">
        <f t="shared" si="4"/>
        <v>73.930000000000007</v>
      </c>
      <c r="AB6" s="21">
        <f t="shared" si="4"/>
        <v>74.8</v>
      </c>
      <c r="AC6" s="21">
        <f t="shared" si="4"/>
        <v>61.39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807.24</v>
      </c>
      <c r="BG6" s="21">
        <f t="shared" ref="BG6:BO6" si="7">IF(BG7="",NA(),BG7)</f>
        <v>715.08</v>
      </c>
      <c r="BH6" s="21">
        <f t="shared" si="7"/>
        <v>697.51</v>
      </c>
      <c r="BI6" s="21">
        <f t="shared" si="7"/>
        <v>657.01</v>
      </c>
      <c r="BJ6" s="21">
        <f t="shared" si="7"/>
        <v>1280.56</v>
      </c>
      <c r="BK6" s="21">
        <f t="shared" si="7"/>
        <v>948.07</v>
      </c>
      <c r="BL6" s="21">
        <f t="shared" si="7"/>
        <v>1105.9100000000001</v>
      </c>
      <c r="BM6" s="21">
        <f t="shared" si="7"/>
        <v>1303.55</v>
      </c>
      <c r="BN6" s="21">
        <f t="shared" si="7"/>
        <v>799.49</v>
      </c>
      <c r="BO6" s="21">
        <f t="shared" si="7"/>
        <v>863.92</v>
      </c>
      <c r="BP6" s="20" t="str">
        <f>IF(BP7="","",IF(BP7="-","【-】","【"&amp;SUBSTITUTE(TEXT(BP7,"#,##0.00"),"-","△")&amp;"】"))</f>
        <v>【652.82】</v>
      </c>
      <c r="BQ6" s="21">
        <f>IF(BQ7="",NA(),BQ7)</f>
        <v>88.07</v>
      </c>
      <c r="BR6" s="21">
        <f t="shared" ref="BR6:BZ6" si="8">IF(BR7="",NA(),BR7)</f>
        <v>89.07</v>
      </c>
      <c r="BS6" s="21">
        <f t="shared" si="8"/>
        <v>89.97</v>
      </c>
      <c r="BT6" s="21">
        <f t="shared" si="8"/>
        <v>89.54</v>
      </c>
      <c r="BU6" s="21">
        <f t="shared" si="8"/>
        <v>75.69</v>
      </c>
      <c r="BV6" s="21">
        <f t="shared" si="8"/>
        <v>83.31</v>
      </c>
      <c r="BW6" s="21">
        <f t="shared" si="8"/>
        <v>76.319999999999993</v>
      </c>
      <c r="BX6" s="21">
        <f t="shared" si="8"/>
        <v>78.510000000000005</v>
      </c>
      <c r="BY6" s="21">
        <f t="shared" si="8"/>
        <v>89.09</v>
      </c>
      <c r="BZ6" s="21">
        <f t="shared" si="8"/>
        <v>87.28</v>
      </c>
      <c r="CA6" s="20" t="str">
        <f>IF(CA7="","",IF(CA7="-","【-】","【"&amp;SUBSTITUTE(TEXT(CA7,"#,##0.00"),"-","△")&amp;"】"))</f>
        <v>【97.61】</v>
      </c>
      <c r="CB6" s="21">
        <f>IF(CB7="",NA(),CB7)</f>
        <v>150.72</v>
      </c>
      <c r="CC6" s="21">
        <f t="shared" ref="CC6:CK6" si="9">IF(CC7="",NA(),CC7)</f>
        <v>150</v>
      </c>
      <c r="CD6" s="21">
        <f t="shared" si="9"/>
        <v>150</v>
      </c>
      <c r="CE6" s="21">
        <f t="shared" si="9"/>
        <v>150</v>
      </c>
      <c r="CF6" s="21">
        <f t="shared" si="9"/>
        <v>150</v>
      </c>
      <c r="CG6" s="21">
        <f t="shared" si="9"/>
        <v>160.62</v>
      </c>
      <c r="CH6" s="21">
        <f t="shared" si="9"/>
        <v>171.08</v>
      </c>
      <c r="CI6" s="21">
        <f t="shared" si="9"/>
        <v>160.44999999999999</v>
      </c>
      <c r="CJ6" s="21">
        <f t="shared" si="9"/>
        <v>142.76</v>
      </c>
      <c r="CK6" s="21">
        <f t="shared" si="9"/>
        <v>145.58000000000001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49.98</v>
      </c>
      <c r="CS6" s="21">
        <f t="shared" si="10"/>
        <v>50.06</v>
      </c>
      <c r="CT6" s="21">
        <f t="shared" si="10"/>
        <v>46.3</v>
      </c>
      <c r="CU6" s="21">
        <f t="shared" si="10"/>
        <v>58.14</v>
      </c>
      <c r="CV6" s="21">
        <f t="shared" si="10"/>
        <v>58.55</v>
      </c>
      <c r="CW6" s="20" t="str">
        <f>IF(CW7="","",IF(CW7="-","【-】","【"&amp;SUBSTITUTE(TEXT(CW7,"#,##0.00"),"-","△")&amp;"】"))</f>
        <v>【59.10】</v>
      </c>
      <c r="CX6" s="21">
        <f>IF(CX7="",NA(),CX7)</f>
        <v>96.43</v>
      </c>
      <c r="CY6" s="21">
        <f t="shared" ref="CY6:DG6" si="11">IF(CY7="",NA(),CY7)</f>
        <v>96.65</v>
      </c>
      <c r="CZ6" s="21">
        <f t="shared" si="11"/>
        <v>96.4</v>
      </c>
      <c r="DA6" s="21">
        <f t="shared" si="11"/>
        <v>96.23</v>
      </c>
      <c r="DB6" s="21">
        <f t="shared" si="11"/>
        <v>94.77</v>
      </c>
      <c r="DC6" s="21">
        <f t="shared" si="11"/>
        <v>87.09</v>
      </c>
      <c r="DD6" s="21">
        <f t="shared" si="11"/>
        <v>85.79</v>
      </c>
      <c r="DE6" s="21">
        <f t="shared" si="11"/>
        <v>85.01</v>
      </c>
      <c r="DF6" s="21">
        <f t="shared" si="11"/>
        <v>92.44</v>
      </c>
      <c r="DG6" s="21">
        <f t="shared" si="11"/>
        <v>91.97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0.39</v>
      </c>
      <c r="EF6" s="21">
        <f t="shared" ref="EF6:EN6" si="14">IF(EF7="",NA(),EF7)</f>
        <v>0.39</v>
      </c>
      <c r="EG6" s="21">
        <f t="shared" si="14"/>
        <v>0.45</v>
      </c>
      <c r="EH6" s="21">
        <f t="shared" si="14"/>
        <v>0.26</v>
      </c>
      <c r="EI6" s="21">
        <f t="shared" si="14"/>
        <v>0.16</v>
      </c>
      <c r="EJ6" s="21">
        <f t="shared" si="14"/>
        <v>0.2</v>
      </c>
      <c r="EK6" s="21">
        <f t="shared" si="14"/>
        <v>0.34</v>
      </c>
      <c r="EL6" s="21">
        <f t="shared" si="14"/>
        <v>0.04</v>
      </c>
      <c r="EM6" s="21">
        <f t="shared" si="14"/>
        <v>0.15</v>
      </c>
      <c r="EN6" s="21">
        <f t="shared" si="14"/>
        <v>0.12</v>
      </c>
      <c r="EO6" s="20" t="str">
        <f>IF(EO7="","",IF(EO7="-","【-】","【"&amp;SUBSTITUTE(TEXT(EO7,"#,##0.00"),"-","△")&amp;"】"))</f>
        <v>【0.23】</v>
      </c>
    </row>
    <row r="7" spans="1:145" s="22" customFormat="1" x14ac:dyDescent="0.2">
      <c r="A7" s="14"/>
      <c r="B7" s="23">
        <v>2022</v>
      </c>
      <c r="C7" s="23">
        <v>294241</v>
      </c>
      <c r="D7" s="23">
        <v>47</v>
      </c>
      <c r="E7" s="23">
        <v>17</v>
      </c>
      <c r="F7" s="23">
        <v>1</v>
      </c>
      <c r="G7" s="23">
        <v>0</v>
      </c>
      <c r="H7" s="23" t="s">
        <v>97</v>
      </c>
      <c r="I7" s="23" t="s">
        <v>98</v>
      </c>
      <c r="J7" s="23" t="s">
        <v>99</v>
      </c>
      <c r="K7" s="23" t="s">
        <v>100</v>
      </c>
      <c r="L7" s="23" t="s">
        <v>101</v>
      </c>
      <c r="M7" s="23" t="s">
        <v>102</v>
      </c>
      <c r="N7" s="24" t="s">
        <v>103</v>
      </c>
      <c r="O7" s="24" t="s">
        <v>104</v>
      </c>
      <c r="P7" s="24">
        <v>97.64</v>
      </c>
      <c r="Q7" s="24">
        <v>88</v>
      </c>
      <c r="R7" s="24">
        <v>2590</v>
      </c>
      <c r="S7" s="24">
        <v>21612</v>
      </c>
      <c r="T7" s="24">
        <v>6.14</v>
      </c>
      <c r="U7" s="24">
        <v>3519.87</v>
      </c>
      <c r="V7" s="24">
        <v>21011</v>
      </c>
      <c r="W7" s="24">
        <v>3.84</v>
      </c>
      <c r="X7" s="24">
        <v>5471.61</v>
      </c>
      <c r="Y7" s="24">
        <v>72.48</v>
      </c>
      <c r="Z7" s="24">
        <v>72.94</v>
      </c>
      <c r="AA7" s="24">
        <v>73.930000000000007</v>
      </c>
      <c r="AB7" s="24">
        <v>74.8</v>
      </c>
      <c r="AC7" s="24">
        <v>61.39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807.24</v>
      </c>
      <c r="BG7" s="24">
        <v>715.08</v>
      </c>
      <c r="BH7" s="24">
        <v>697.51</v>
      </c>
      <c r="BI7" s="24">
        <v>657.01</v>
      </c>
      <c r="BJ7" s="24">
        <v>1280.56</v>
      </c>
      <c r="BK7" s="24">
        <v>948.07</v>
      </c>
      <c r="BL7" s="24">
        <v>1105.9100000000001</v>
      </c>
      <c r="BM7" s="24">
        <v>1303.55</v>
      </c>
      <c r="BN7" s="24">
        <v>799.49</v>
      </c>
      <c r="BO7" s="24">
        <v>863.92</v>
      </c>
      <c r="BP7" s="24">
        <v>652.82000000000005</v>
      </c>
      <c r="BQ7" s="24">
        <v>88.07</v>
      </c>
      <c r="BR7" s="24">
        <v>89.07</v>
      </c>
      <c r="BS7" s="24">
        <v>89.97</v>
      </c>
      <c r="BT7" s="24">
        <v>89.54</v>
      </c>
      <c r="BU7" s="24">
        <v>75.69</v>
      </c>
      <c r="BV7" s="24">
        <v>83.31</v>
      </c>
      <c r="BW7" s="24">
        <v>76.319999999999993</v>
      </c>
      <c r="BX7" s="24">
        <v>78.510000000000005</v>
      </c>
      <c r="BY7" s="24">
        <v>89.09</v>
      </c>
      <c r="BZ7" s="24">
        <v>87.28</v>
      </c>
      <c r="CA7" s="24">
        <v>97.61</v>
      </c>
      <c r="CB7" s="24">
        <v>150.72</v>
      </c>
      <c r="CC7" s="24">
        <v>150</v>
      </c>
      <c r="CD7" s="24">
        <v>150</v>
      </c>
      <c r="CE7" s="24">
        <v>150</v>
      </c>
      <c r="CF7" s="24">
        <v>150</v>
      </c>
      <c r="CG7" s="24">
        <v>160.62</v>
      </c>
      <c r="CH7" s="24">
        <v>171.08</v>
      </c>
      <c r="CI7" s="24">
        <v>160.44999999999999</v>
      </c>
      <c r="CJ7" s="24">
        <v>142.76</v>
      </c>
      <c r="CK7" s="24">
        <v>145.58000000000001</v>
      </c>
      <c r="CL7" s="24">
        <v>138.29</v>
      </c>
      <c r="CM7" s="24" t="s">
        <v>103</v>
      </c>
      <c r="CN7" s="24" t="s">
        <v>103</v>
      </c>
      <c r="CO7" s="24" t="s">
        <v>103</v>
      </c>
      <c r="CP7" s="24" t="s">
        <v>103</v>
      </c>
      <c r="CQ7" s="24" t="s">
        <v>103</v>
      </c>
      <c r="CR7" s="24">
        <v>49.98</v>
      </c>
      <c r="CS7" s="24">
        <v>50.06</v>
      </c>
      <c r="CT7" s="24">
        <v>46.3</v>
      </c>
      <c r="CU7" s="24">
        <v>58.14</v>
      </c>
      <c r="CV7" s="24">
        <v>58.55</v>
      </c>
      <c r="CW7" s="24">
        <v>59.1</v>
      </c>
      <c r="CX7" s="24">
        <v>96.43</v>
      </c>
      <c r="CY7" s="24">
        <v>96.65</v>
      </c>
      <c r="CZ7" s="24">
        <v>96.4</v>
      </c>
      <c r="DA7" s="24">
        <v>96.23</v>
      </c>
      <c r="DB7" s="24">
        <v>94.77</v>
      </c>
      <c r="DC7" s="24">
        <v>87.09</v>
      </c>
      <c r="DD7" s="24">
        <v>85.79</v>
      </c>
      <c r="DE7" s="24">
        <v>85.01</v>
      </c>
      <c r="DF7" s="24">
        <v>92.44</v>
      </c>
      <c r="DG7" s="24">
        <v>91.97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0.39</v>
      </c>
      <c r="EF7" s="24">
        <v>0.39</v>
      </c>
      <c r="EG7" s="24">
        <v>0.45</v>
      </c>
      <c r="EH7" s="24">
        <v>0.26</v>
      </c>
      <c r="EI7" s="24">
        <v>0.16</v>
      </c>
      <c r="EJ7" s="24">
        <v>0.2</v>
      </c>
      <c r="EK7" s="24">
        <v>0.34</v>
      </c>
      <c r="EL7" s="24">
        <v>0.04</v>
      </c>
      <c r="EM7" s="24">
        <v>0.15</v>
      </c>
      <c r="EN7" s="24">
        <v>0.12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大山 剛史</cp:lastModifiedBy>
  <cp:lastPrinted>2024-01-25T00:32:39Z</cp:lastPrinted>
  <dcterms:created xsi:type="dcterms:W3CDTF">2023-12-12T02:47:37Z</dcterms:created>
  <dcterms:modified xsi:type="dcterms:W3CDTF">2024-01-30T01:20:34Z</dcterms:modified>
  <cp:category/>
</cp:coreProperties>
</file>