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Users\1230\Desktop\25 上牧町\"/>
    </mc:Choice>
  </mc:AlternateContent>
  <xr:revisionPtr revIDLastSave="0" documentId="13_ncr:1_{379CCE28-F96F-49B4-A728-F49BC2C2094B}" xr6:coauthVersionLast="36" xr6:coauthVersionMax="36" xr10:uidLastSave="{00000000-0000-0000-0000-000000000000}"/>
  <workbookProtection workbookAlgorithmName="SHA-512" workbookHashValue="j9iYjgQSB/pxdX+xblfNfrB4UO4XamyBvEyfadpIXL+W0odQyHUlpXaFjXtOWlCbUMFKJypZrP+zoFvO084Flg==" workbookSaltValue="HDKUbZk+LM6F2bJok/coEw=="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P10" i="4" s="1"/>
  <c r="O6" i="5"/>
  <c r="N6" i="5"/>
  <c r="B10" i="4" s="1"/>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E85" i="4"/>
  <c r="BB10" i="4"/>
  <c r="AT10" i="4"/>
  <c r="W10" i="4"/>
  <c r="I10" i="4"/>
  <c r="BB8" i="4"/>
  <c r="AL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<sst xmlns="http://schemas.openxmlformats.org/spreadsheetml/2006/main" count="228" uniqueCount="114">
  <si>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</si>
  <si>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</si>
  <si>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</si>
  <si>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</si>
  <si>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</si>
  <si>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</si>
  <si>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</si>
  <si>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</si>
  <si>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</si>
  <si>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</si>
  <si>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</si>
  <si>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</si>
  <si>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</si>
  <si>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</si>
  <si>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</si>
  <si>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</si>
  <si>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</si>
  <si>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</si>
  <si>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</si>
  <si>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</si>
  <si>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</si>
  <si>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</si>
  <si>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</si>
  <si>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</si>
  <si>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</si>
  <si>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</si>
  <si>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</si>
  <si>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</si>
  <si>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</si>
  <si>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</si>
  <si>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</si>
  <si>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</si>
  <si>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</si>
  <si>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</si>
  <si>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</si>
  <si>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</si>
  <si>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</si>
  <si>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</si>
  <si>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</si>
  <si>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</si>
  <si>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</si>
  <si>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</si>
  <si>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</si>
  <si>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</si>
  <si>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</si>
  <si>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</si>
  <si>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</si>
  <si>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</si>
  <si>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</si>
  <si>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</si>
  <si>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</si>
  <si>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</si>
  <si>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</si>
  <si>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</si>
  <si>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</si>
  <si>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</si>
  <si>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</si>
  <si>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</si>
  <si>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</si>
  <si>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</si>
  <si>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</si>
  <si>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</si>
  <si>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</si>
  <si>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</si>
  <si>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</si>
  <si>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</si>
  <si>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</si>
  <si>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</si>
  <si>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</si>
  <si>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</si>
  <si>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</si>
  <si>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</si>
  <si>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</si>
  <si>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</si>
  <si>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</si>
  <si>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</si>
  <si>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</si>
  <si>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</si>
  <si>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</si>
  <si>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</si>
  <si>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</si>
  <si>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</si>
  <si>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</si>
  <si>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</si>
  <si>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</si>
  <si>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</si>
  <si>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</si>
  <si>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</si>
  <si>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</si>
  <si>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</si>
  <si>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</si>
  <si>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</si>
  <si>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</si>
  <si>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上牧町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</si>
  <si>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</si>
  <si>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</si>
  <si>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</si>
  <si>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</si>
  <si>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</si>
  <si>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</si>
  <si>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</si>
  <si>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</si>
  <si>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</si>
  <si>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</si>
  <si>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</si>
  <si>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</si>
  <si>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</si>
  <si>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</si>
  <si>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</si>
  <si>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</si>
  <si>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</si>
  <si>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においては、経営の健全性・効率性という観点からは、差し当たり大きな問題はないという認識である。しかし、有形固定資産減価償却率及び管路経年化率が高く、管路更新率が低いことから、老朽化対策は喫緊の課題である。
　今後については、国の方針並びに県域水道一体化を見据えた中長期的な視点から資産・施設の維持管理について、経営状況に即した有効な対策の実施と投資のあり方を洗い直すとともに、人口減少問題を考慮したうえで持続可能な経営を行っていきたいと考える。</t>
    <rPh sb="96" eb="98">
      <t>キッキン</t>
    </rPh>
    <rPh sb="99" eb="101">
      <t>カダイ</t>
    </rPh>
    <rPh sb="130" eb="132">
      <t>ミス</t>
    </rPh>
    <phoneticPr fontId="4"/>
  </si>
  <si>
    <t>　経営の健全性については、基本料金の免除を行ったことにより⑤料金回収率が低下となったが、①経常収支比率、③流動比率、④企業債残高対給水収益比率から概ね良好といえる。しかし、人口減少やライフスタイルの変化などの影響により、給水収益が減少されるとともに、施設更新等による支出の増加が予測されるため、更なる改善が必要と考える。
　経営の効率性についても、差し当たり大きな問題は見当たらないものの、県営水道より100％受水していることにより⑥給水原価は高い水準を推移している。また、⑦施設利用率が類似団体平均値に比べて低い水準で推移しているので、ダウンサイジング、広域化・共同化等を進めていく必要があると認識している。⑧有収率については、ここ５年間で類似団体平均値を上回る水準を保っている状況である。現状の水準を維持するためにも今後も漏水等の早期発見・対応に努めていきたい。</t>
    <rPh sb="1" eb="3">
      <t>ケイエイ</t>
    </rPh>
    <rPh sb="4" eb="7">
      <t>ケンゼンセイ</t>
    </rPh>
    <rPh sb="13" eb="15">
      <t>キホン</t>
    </rPh>
    <rPh sb="15" eb="17">
      <t>リョウキン</t>
    </rPh>
    <rPh sb="18" eb="20">
      <t>メンジョ</t>
    </rPh>
    <rPh sb="21" eb="22">
      <t>オコナ</t>
    </rPh>
    <rPh sb="45" eb="51">
      <t>ケイジョウシュウシヒリツ</t>
    </rPh>
    <rPh sb="53" eb="57">
      <t>リュウドウヒリツ</t>
    </rPh>
    <rPh sb="59" eb="64">
      <t>キギョウサイザンダカ</t>
    </rPh>
    <rPh sb="64" eb="65">
      <t>タイ</t>
    </rPh>
    <rPh sb="65" eb="71">
      <t>キュウスイシュウエキヒリツ</t>
    </rPh>
    <rPh sb="73" eb="74">
      <t>オオム</t>
    </rPh>
    <rPh sb="75" eb="77">
      <t>リョウコウ</t>
    </rPh>
    <rPh sb="88" eb="90">
      <t>ゲンショウ</t>
    </rPh>
    <rPh sb="99" eb="101">
      <t>ヘンカ</t>
    </rPh>
    <rPh sb="104" eb="106">
      <t>エイキョウ</t>
    </rPh>
    <rPh sb="115" eb="117">
      <t>ゲンショウ</t>
    </rPh>
    <rPh sb="125" eb="129">
      <t>シセツコウシン</t>
    </rPh>
    <rPh sb="129" eb="130">
      <t>トウ</t>
    </rPh>
    <rPh sb="133" eb="135">
      <t>シシュツ</t>
    </rPh>
    <rPh sb="136" eb="138">
      <t>ゾウカ</t>
    </rPh>
    <rPh sb="139" eb="141">
      <t>ヨソク</t>
    </rPh>
    <rPh sb="147" eb="148">
      <t>サラ</t>
    </rPh>
    <rPh sb="150" eb="152">
      <t>カイゼン</t>
    </rPh>
    <rPh sb="153" eb="155">
      <t>ヒツヨウ</t>
    </rPh>
    <rPh sb="156" eb="157">
      <t>カンガ</t>
    </rPh>
    <rPh sb="162" eb="164">
      <t>ケイエイ</t>
    </rPh>
    <rPh sb="165" eb="168">
      <t>コウリツセイ</t>
    </rPh>
    <rPh sb="174" eb="175">
      <t>サ</t>
    </rPh>
    <rPh sb="176" eb="177">
      <t>ア</t>
    </rPh>
    <rPh sb="179" eb="180">
      <t>オオ</t>
    </rPh>
    <rPh sb="182" eb="184">
      <t>モンダイ</t>
    </rPh>
    <rPh sb="185" eb="187">
      <t>ミア</t>
    </rPh>
    <rPh sb="217" eb="221">
      <t>キュウスイゲンカ</t>
    </rPh>
    <rPh sb="222" eb="223">
      <t>タカ</t>
    </rPh>
    <rPh sb="224" eb="226">
      <t>スイジュン</t>
    </rPh>
    <rPh sb="227" eb="229">
      <t>スイイ</t>
    </rPh>
    <rPh sb="346" eb="348">
      <t>ゲンジョウ</t>
    </rPh>
    <rPh sb="349" eb="351">
      <t>スイジュン</t>
    </rPh>
    <rPh sb="352" eb="354">
      <t>イジ</t>
    </rPh>
    <rPh sb="360" eb="362">
      <t>コンゴ</t>
    </rPh>
    <rPh sb="363" eb="366">
      <t>ロウスイトウ</t>
    </rPh>
    <rPh sb="367" eb="371">
      <t>ソウキハッケン</t>
    </rPh>
    <rPh sb="372" eb="374">
      <t>タイオウ</t>
    </rPh>
    <rPh sb="375" eb="376">
      <t>ツト</t>
    </rPh>
    <phoneticPr fontId="4"/>
  </si>
  <si>
    <t>　①有形固定資産減価償却率及び②管路経年化率から法定耐用年数を超過した施設・管路が年々増加し、老朽化が確実に進んでいる状況であるということが言える。また、管路更新率についても、４年度については若干の上昇となったが、類似団体平均値より低い水準に変わりがない。
　今後は、アセットマネジメントに基づいた計画的な管路更新を進めていく必要がある。</t>
    <rPh sb="70" eb="71">
      <t>イ</t>
    </rPh>
    <rPh sb="89" eb="91">
      <t>ネンド</t>
    </rPh>
    <rPh sb="96" eb="98">
      <t>ジャッカン</t>
    </rPh>
    <rPh sb="99" eb="101">
      <t>ジョウショウ</t>
    </rPh>
    <rPh sb="107" eb="109">
      <t>ルイジ</t>
    </rPh>
    <rPh sb="109" eb="111">
      <t>ダンタイ</t>
    </rPh>
    <rPh sb="116" eb="117">
      <t>ヒク</t>
    </rPh>
    <rPh sb="121" eb="122">
      <t>カ</t>
    </rPh>
    <rPh sb="145" eb="146">
      <t>モト</t>
    </rPh>
    <rPh sb="153" eb="155">
      <t>カンロ</t>
    </rPh>
    <rPh sb="155" eb="15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</si>
</sst>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0.04</c:v>
                </c:pt>
                <c:pt idx="1">
                  <c:v>0</c:v>
                </c:pt>
                <c:pt idx="2">
                  <c:v>0</c:v>
                </c:pt>
                <c:pt idx="3" formatCode="#,##0.00;&quot;△&quot;#,##0.00;&quot;-&quot;">
                  <c:v>0.01</c:v>
                </c:pt>
                <c:pt idx="4" formatCode="#,##0.00;&quot;△&quot;#,##0.00;&quot;-&quot;">
                  <c:v>0.43</c:v>
                </c:pt>
              </c:numCache>
            </c:numRef>
          </c:val>
          <c:extLst>
            <c:ext xmlns:c16="http://schemas.microsoft.com/office/drawing/2014/chart" uri="{C3380CC4-5D6E-409C-BE32-E72D297353CC}">
              <c16:uniqueId val="{00000000-0079-4D46-840F-479CE682645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079-4D46-840F-479CE682645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53.4</c:v>
                </c:pt>
                <c:pt idx="1">
                  <c:v>52.7</c:v>
                </c:pt>
                <c:pt idx="2">
                  <c:v>52.75</c:v>
                </c:pt>
                <c:pt idx="3">
                  <c:v>51.52</c:v>
                </c:pt>
                <c:pt idx="4">
                  <c:v>50.63</c:v>
                </c:pt>
              </c:numCache>
            </c:numRef>
          </c:val>
          <c:extLst>
            <c:ext xmlns:c16="http://schemas.microsoft.com/office/drawing/2014/chart" uri="{C3380CC4-5D6E-409C-BE32-E72D297353CC}">
              <c16:uniqueId val="{00000000-032F-435E-9BB6-BF5D232489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32F-435E-9BB6-BF5D232489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93.05</c:v>
                </c:pt>
                <c:pt idx="1">
                  <c:v>93.19</c:v>
                </c:pt>
                <c:pt idx="2">
                  <c:v>93.92</c:v>
                </c:pt>
                <c:pt idx="3">
                  <c:v>95.4</c:v>
                </c:pt>
                <c:pt idx="4">
                  <c:v>95.17</c:v>
                </c:pt>
              </c:numCache>
            </c:numRef>
          </c:val>
          <c:extLst>
            <c:ext xmlns:c16="http://schemas.microsoft.com/office/drawing/2014/chart" uri="{C3380CC4-5D6E-409C-BE32-E72D297353CC}">
              <c16:uniqueId val="{00000000-57A5-4CEB-871F-7EFB043B2A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7A5-4CEB-871F-7EFB043B2A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112.03</c:v>
                </c:pt>
                <c:pt idx="1">
                  <c:v>116.75</c:v>
                </c:pt>
                <c:pt idx="2">
                  <c:v>115.43</c:v>
                </c:pt>
                <c:pt idx="3">
                  <c:v>108.87</c:v>
                </c:pt>
                <c:pt idx="4">
                  <c:v>109.17</c:v>
                </c:pt>
              </c:numCache>
            </c:numRef>
          </c:val>
          <c:extLst>
            <c:ext xmlns:c16="http://schemas.microsoft.com/office/drawing/2014/chart" uri="{C3380CC4-5D6E-409C-BE32-E72D297353CC}">
              <c16:uniqueId val="{00000000-FCE1-43AD-BB96-1FE2C4BB32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FCE1-43AD-BB96-1FE2C4BB32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57.16</c:v>
                </c:pt>
                <c:pt idx="1">
                  <c:v>58.99</c:v>
                </c:pt>
                <c:pt idx="2">
                  <c:v>59.38</c:v>
                </c:pt>
                <c:pt idx="3">
                  <c:v>57.13</c:v>
                </c:pt>
                <c:pt idx="4">
                  <c:v>58.77</c:v>
                </c:pt>
              </c:numCache>
            </c:numRef>
          </c:val>
          <c:extLst>
            <c:ext xmlns:c16="http://schemas.microsoft.com/office/drawing/2014/chart" uri="{C3380CC4-5D6E-409C-BE32-E72D297353CC}">
              <c16:uniqueId val="{00000000-F8B0-4BA7-8F1A-012B913991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F8B0-4BA7-8F1A-012B913991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25.72</c:v>
                </c:pt>
                <c:pt idx="1">
                  <c:v>27.98</c:v>
                </c:pt>
                <c:pt idx="2">
                  <c:v>28.75</c:v>
                </c:pt>
                <c:pt idx="3">
                  <c:v>27.68</c:v>
                </c:pt>
                <c:pt idx="4">
                  <c:v>30.22</c:v>
                </c:pt>
              </c:numCache>
            </c:numRef>
          </c:val>
          <c:extLst>
            <c:ext xmlns:c16="http://schemas.microsoft.com/office/drawing/2014/chart" uri="{C3380CC4-5D6E-409C-BE32-E72D297353CC}">
              <c16:uniqueId val="{00000000-D5EE-4455-A859-F1F72DF731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D5EE-4455-A859-F1F72DF731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C0-4882-A11A-D14AD62162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1C0-4882-A11A-D14AD62162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1458.35</c:v>
                </c:pt>
                <c:pt idx="1">
                  <c:v>1909.79</c:v>
                </c:pt>
                <c:pt idx="2">
                  <c:v>1111.3</c:v>
                </c:pt>
                <c:pt idx="3">
                  <c:v>904</c:v>
                </c:pt>
                <c:pt idx="4">
                  <c:v>1168.57</c:v>
                </c:pt>
              </c:numCache>
            </c:numRef>
          </c:val>
          <c:extLst>
            <c:ext xmlns:c16="http://schemas.microsoft.com/office/drawing/2014/chart" uri="{C3380CC4-5D6E-409C-BE32-E72D297353CC}">
              <c16:uniqueId val="{00000000-C41B-481E-B6C0-5A01E7317D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C41B-481E-B6C0-5A01E7317D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16.71</c:v>
                </c:pt>
                <c:pt idx="1">
                  <c:v>14.66</c:v>
                </c:pt>
                <c:pt idx="2">
                  <c:v>13.67</c:v>
                </c:pt>
                <c:pt idx="3">
                  <c:v>10.63</c:v>
                </c:pt>
                <c:pt idx="4">
                  <c:v>9.1300000000000008</c:v>
                </c:pt>
              </c:numCache>
            </c:numRef>
          </c:val>
          <c:extLst>
            <c:ext xmlns:c16="http://schemas.microsoft.com/office/drawing/2014/chart" uri="{C3380CC4-5D6E-409C-BE32-E72D297353CC}">
              <c16:uniqueId val="{00000000-4575-4F94-940B-4C0067A758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4575-4F94-940B-4C0067A758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106.47</c:v>
                </c:pt>
                <c:pt idx="1">
                  <c:v>109.74</c:v>
                </c:pt>
                <c:pt idx="2">
                  <c:v>101.96</c:v>
                </c:pt>
                <c:pt idx="3">
                  <c:v>107.07</c:v>
                </c:pt>
                <c:pt idx="4">
                  <c:v>93.86</c:v>
                </c:pt>
              </c:numCache>
            </c:numRef>
          </c:val>
          <c:extLst>
            <c:ext xmlns:c16="http://schemas.microsoft.com/office/drawing/2014/chart" uri="{C3380CC4-5D6E-409C-BE32-E72D297353CC}">
              <c16:uniqueId val="{00000000-4191-48BB-A64A-DC42FDF1A4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191-48BB-A64A-DC42FDF1A4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217.24</c:v>
                </c:pt>
                <c:pt idx="1">
                  <c:v>209.59</c:v>
                </c:pt>
                <c:pt idx="2">
                  <c:v>202.07</c:v>
                </c:pt>
                <c:pt idx="3">
                  <c:v>201.28</c:v>
                </c:pt>
                <c:pt idx="4">
                  <c:v>206.41</c:v>
                </c:pt>
              </c:numCache>
            </c:numRef>
          </c:val>
          <c:extLst>
            <c:ext xmlns:c16="http://schemas.microsoft.com/office/drawing/2014/chart" uri="{C3380CC4-5D6E-409C-BE32-E72D297353CC}">
              <c16:uniqueId val="{00000000-5929-4EEC-B92C-E8253D52A3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5929-4EEC-B92C-E8253D52A3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6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奈良県　上牧町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21612</v>
      </c>
      <c r="AM8" s="59"/>
      <c r="AN8" s="59"/>
      <c r="AO8" s="59"/>
      <c r="AP8" s="59"/>
      <c r="AQ8" s="59"/>
      <c r="AR8" s="59"/>
      <c r="AS8" s="59"/>
      <c r="AT8" s="56">
        <f>データ!$S$6</f>
        <v>6.14</v>
      </c>
      <c r="AU8" s="57"/>
      <c r="AV8" s="57"/>
      <c r="AW8" s="57"/>
      <c r="AX8" s="57"/>
      <c r="AY8" s="57"/>
      <c r="AZ8" s="57"/>
      <c r="BA8" s="57"/>
      <c r="BB8" s="46">
        <f>データ!$T$6</f>
        <v>3519.87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2">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2">
      <c r="A10" s="2"/>
      <c r="B10" s="56" t="str">
        <f>データ!$N$6</f>
        <v>-</v>
      </c>
      <c r="C10" s="57"/>
      <c r="D10" s="57"/>
      <c r="E10" s="57"/>
      <c r="F10" s="57"/>
      <c r="G10" s="57"/>
      <c r="H10" s="57"/>
      <c r="I10" s="56">
        <f>データ!$O$6</f>
        <v>94.75</v>
      </c>
      <c r="J10" s="57"/>
      <c r="K10" s="57"/>
      <c r="L10" s="57"/>
      <c r="M10" s="57"/>
      <c r="N10" s="57"/>
      <c r="O10" s="58"/>
      <c r="P10" s="46">
        <f>データ!$P$6</f>
        <v>100</v>
      </c>
      <c r="Q10" s="46"/>
      <c r="R10" s="46"/>
      <c r="S10" s="46"/>
      <c r="T10" s="46"/>
      <c r="U10" s="46"/>
      <c r="V10" s="46"/>
      <c r="W10" s="59">
        <f>データ!$Q$6</f>
        <v>3420</v>
      </c>
      <c r="X10" s="59"/>
      <c r="Y10" s="59"/>
      <c r="Z10" s="59"/>
      <c r="AA10" s="59"/>
      <c r="AB10" s="59"/>
      <c r="AC10" s="59"/>
      <c r="AD10" s="2"/>
      <c r="AE10" s="2"/>
      <c r="AF10" s="2"/>
      <c r="AG10" s="2"/>
      <c r="AH10" s="2"/>
      <c r="AI10" s="2"/>
      <c r="AJ10" s="2"/>
      <c r="AK10" s="2"/>
      <c r="AL10" s="59">
        <f>データ!$U$6</f>
        <v>18326</v>
      </c>
      <c r="AM10" s="59"/>
      <c r="AN10" s="59"/>
      <c r="AO10" s="59"/>
      <c r="AP10" s="59"/>
      <c r="AQ10" s="59"/>
      <c r="AR10" s="59"/>
      <c r="AS10" s="59"/>
      <c r="AT10" s="56">
        <f>データ!$V$6</f>
        <v>5.74</v>
      </c>
      <c r="AU10" s="57"/>
      <c r="AV10" s="57"/>
      <c r="AW10" s="57"/>
      <c r="AX10" s="57"/>
      <c r="AY10" s="57"/>
      <c r="AZ10" s="57"/>
      <c r="BA10" s="57"/>
      <c r="BB10" s="46">
        <f>データ!$W$6</f>
        <v>3192.68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2">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aaxXA7YuoccdqDHr4kbFzBL+60rhDF7LgoQg8suo2w89C1oEUu28mi7mk4aCVgS4MpNLIw9Vg+BXlRvkPTIBA==" saltValue="8dxb1DuZ+nR4dSzMcbo4Y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294241</v>
      </c>
      <c r="D6" s="20">
        <f t="shared" si="3"/>
        <v>46</v>
      </c>
      <c r="E6" s="20">
        <f t="shared" si="3"/>
        <v>1</v>
      </c>
      <c r="F6" s="20">
        <f t="shared" si="3"/>
        <v>0</v>
      </c>
      <c r="G6" s="20">
        <f t="shared" si="3"/>
        <v>1</v>
      </c>
      <c r="H6" s="20" t="str">
        <f t="shared" si="3"/>
        <v>奈良県　上牧町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94.75</v>
      </c>
      <c r="P6" s="21">
        <f t="shared" si="3"/>
        <v>100</v>
      </c>
      <c r="Q6" s="21">
        <f t="shared" si="3"/>
        <v>3420</v>
      </c>
      <c r="R6" s="21">
        <f t="shared" si="3"/>
        <v>21612</v>
      </c>
      <c r="S6" s="21">
        <f t="shared" si="3"/>
        <v>6.14</v>
      </c>
      <c r="T6" s="21">
        <f t="shared" si="3"/>
        <v>3519.87</v>
      </c>
      <c r="U6" s="21">
        <f t="shared" si="3"/>
        <v>18326</v>
      </c>
      <c r="V6" s="21">
        <f t="shared" si="3"/>
        <v>5.74</v>
      </c>
      <c r="W6" s="21">
        <f t="shared" si="3"/>
        <v>3192.68</v>
      </c>
      <c r="X6" s="22">
        <f>IF(X7="",NA(),X7)</f>
        <v>112.03</v>
      </c>
      <c r="Y6" s="22">
        <f t="shared" ref="Y6:AG6" si="4">IF(Y7="",NA(),Y7)</f>
        <v>116.75</v>
      </c>
      <c r="Z6" s="22">
        <f t="shared" si="4"/>
        <v>115.43</v>
      </c>
      <c r="AA6" s="22">
        <f t="shared" si="4"/>
        <v>108.87</v>
      </c>
      <c r="AB6" s="22">
        <f t="shared" si="4"/>
        <v>109.17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1458.35</v>
      </c>
      <c r="AU6" s="22">
        <f t="shared" ref="AU6:BC6" si="6">IF(AU7="",NA(),AU7)</f>
        <v>1909.79</v>
      </c>
      <c r="AV6" s="22">
        <f t="shared" si="6"/>
        <v>1111.3</v>
      </c>
      <c r="AW6" s="22">
        <f t="shared" si="6"/>
        <v>904</v>
      </c>
      <c r="AX6" s="22">
        <f t="shared" si="6"/>
        <v>1168.57</v>
      </c>
      <c r="AY6" s="22">
        <f t="shared" si="6"/>
        <v>369.69</v>
      </c>
      <c r="AZ6" s="22">
        <f t="shared" si="6"/>
        <v>379.08</v>
      </c>
      <c r="BA6" s="22">
        <f t="shared" si="6"/>
        <v>367.55</v>
      </c>
      <c r="BB6" s="22">
        <f t="shared" si="6"/>
        <v>378.56</v>
      </c>
      <c r="BC6" s="22">
        <f t="shared" si="6"/>
        <v>364.46</v>
      </c>
      <c r="BD6" s="21" t="str">
        <f>IF(BD7="","",IF(BD7="-","【-】","【"&amp;SUBSTITUTE(TEXT(BD7,"#,##0.00"),"-","△")&amp;"】"))</f>
        <v>【252.29】</v>
      </c>
      <c r="BE6" s="22">
        <f>IF(BE7="",NA(),BE7)</f>
        <v>16.71</v>
      </c>
      <c r="BF6" s="22">
        <f t="shared" ref="BF6:BN6" si="7">IF(BF7="",NA(),BF7)</f>
        <v>14.66</v>
      </c>
      <c r="BG6" s="22">
        <f t="shared" si="7"/>
        <v>13.67</v>
      </c>
      <c r="BH6" s="22">
        <f t="shared" si="7"/>
        <v>10.63</v>
      </c>
      <c r="BI6" s="22">
        <f t="shared" si="7"/>
        <v>9.1300000000000008</v>
      </c>
      <c r="BJ6" s="22">
        <f t="shared" si="7"/>
        <v>402.99</v>
      </c>
      <c r="BK6" s="22">
        <f t="shared" si="7"/>
        <v>398.98</v>
      </c>
      <c r="BL6" s="22">
        <f t="shared" si="7"/>
        <v>418.68</v>
      </c>
      <c r="BM6" s="22">
        <f t="shared" si="7"/>
        <v>395.68</v>
      </c>
      <c r="BN6" s="22">
        <f t="shared" si="7"/>
        <v>403.72</v>
      </c>
      <c r="BO6" s="21" t="str">
        <f>IF(BO7="","",IF(BO7="-","【-】","【"&amp;SUBSTITUTE(TEXT(BO7,"#,##0.00"),"-","△")&amp;"】"))</f>
        <v>【268.07】</v>
      </c>
      <c r="BP6" s="22">
        <f>IF(BP7="",NA(),BP7)</f>
        <v>106.47</v>
      </c>
      <c r="BQ6" s="22">
        <f t="shared" ref="BQ6:BY6" si="8">IF(BQ7="",NA(),BQ7)</f>
        <v>109.74</v>
      </c>
      <c r="BR6" s="22">
        <f t="shared" si="8"/>
        <v>101.96</v>
      </c>
      <c r="BS6" s="22">
        <f t="shared" si="8"/>
        <v>107.07</v>
      </c>
      <c r="BT6" s="22">
        <f t="shared" si="8"/>
        <v>93.86</v>
      </c>
      <c r="BU6" s="22">
        <f t="shared" si="8"/>
        <v>98.66</v>
      </c>
      <c r="BV6" s="22">
        <f t="shared" si="8"/>
        <v>98.64</v>
      </c>
      <c r="BW6" s="22">
        <f t="shared" si="8"/>
        <v>94.78</v>
      </c>
      <c r="BX6" s="22">
        <f t="shared" si="8"/>
        <v>97.59</v>
      </c>
      <c r="BY6" s="22">
        <f t="shared" si="8"/>
        <v>92.17</v>
      </c>
      <c r="BZ6" s="21" t="str">
        <f>IF(BZ7="","",IF(BZ7="-","【-】","【"&amp;SUBSTITUTE(TEXT(BZ7,"#,##0.00"),"-","△")&amp;"】"))</f>
        <v>【97.47】</v>
      </c>
      <c r="CA6" s="22">
        <f>IF(CA7="",NA(),CA7)</f>
        <v>217.24</v>
      </c>
      <c r="CB6" s="22">
        <f t="shared" ref="CB6:CJ6" si="9">IF(CB7="",NA(),CB7)</f>
        <v>209.59</v>
      </c>
      <c r="CC6" s="22">
        <f t="shared" si="9"/>
        <v>202.07</v>
      </c>
      <c r="CD6" s="22">
        <f t="shared" si="9"/>
        <v>201.28</v>
      </c>
      <c r="CE6" s="22">
        <f t="shared" si="9"/>
        <v>206.41</v>
      </c>
      <c r="CF6" s="22">
        <f t="shared" si="9"/>
        <v>178.59</v>
      </c>
      <c r="CG6" s="22">
        <f t="shared" si="9"/>
        <v>178.92</v>
      </c>
      <c r="CH6" s="22">
        <f t="shared" si="9"/>
        <v>181.3</v>
      </c>
      <c r="CI6" s="22">
        <f t="shared" si="9"/>
        <v>181.71</v>
      </c>
      <c r="CJ6" s="22">
        <f t="shared" si="9"/>
        <v>188.51</v>
      </c>
      <c r="CK6" s="21" t="str">
        <f>IF(CK7="","",IF(CK7="-","【-】","【"&amp;SUBSTITUTE(TEXT(CK7,"#,##0.00"),"-","△")&amp;"】"))</f>
        <v>【174.75】</v>
      </c>
      <c r="CL6" s="22">
        <f>IF(CL7="",NA(),CL7)</f>
        <v>53.4</v>
      </c>
      <c r="CM6" s="22">
        <f t="shared" ref="CM6:CU6" si="10">IF(CM7="",NA(),CM7)</f>
        <v>52.7</v>
      </c>
      <c r="CN6" s="22">
        <f t="shared" si="10"/>
        <v>52.75</v>
      </c>
      <c r="CO6" s="22">
        <f t="shared" si="10"/>
        <v>51.52</v>
      </c>
      <c r="CP6" s="22">
        <f t="shared" si="10"/>
        <v>50.63</v>
      </c>
      <c r="CQ6" s="22">
        <f t="shared" si="10"/>
        <v>55.03</v>
      </c>
      <c r="CR6" s="22">
        <f t="shared" si="10"/>
        <v>55.14</v>
      </c>
      <c r="CS6" s="22">
        <f t="shared" si="10"/>
        <v>55.89</v>
      </c>
      <c r="CT6" s="22">
        <f t="shared" si="10"/>
        <v>55.72</v>
      </c>
      <c r="CU6" s="22">
        <f t="shared" si="10"/>
        <v>55.31</v>
      </c>
      <c r="CV6" s="21" t="str">
        <f>IF(CV7="","",IF(CV7="-","【-】","【"&amp;SUBSTITUTE(TEXT(CV7,"#,##0.00"),"-","△")&amp;"】"))</f>
        <v>【59.97】</v>
      </c>
      <c r="CW6" s="22">
        <f>IF(CW7="",NA(),CW7)</f>
        <v>93.05</v>
      </c>
      <c r="CX6" s="22">
        <f t="shared" ref="CX6:DF6" si="11">IF(CX7="",NA(),CX7)</f>
        <v>93.19</v>
      </c>
      <c r="CY6" s="22">
        <f t="shared" si="11"/>
        <v>93.92</v>
      </c>
      <c r="CZ6" s="22">
        <f t="shared" si="11"/>
        <v>95.4</v>
      </c>
      <c r="DA6" s="22">
        <f t="shared" si="11"/>
        <v>95.17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57.16</v>
      </c>
      <c r="DI6" s="22">
        <f t="shared" ref="DI6:DQ6" si="12">IF(DI7="",NA(),DI7)</f>
        <v>58.99</v>
      </c>
      <c r="DJ6" s="22">
        <f t="shared" si="12"/>
        <v>59.38</v>
      </c>
      <c r="DK6" s="22">
        <f t="shared" si="12"/>
        <v>57.13</v>
      </c>
      <c r="DL6" s="22">
        <f t="shared" si="12"/>
        <v>58.77</v>
      </c>
      <c r="DM6" s="22">
        <f t="shared" si="12"/>
        <v>48.87</v>
      </c>
      <c r="DN6" s="22">
        <f t="shared" si="12"/>
        <v>49.92</v>
      </c>
      <c r="DO6" s="22">
        <f t="shared" si="12"/>
        <v>50.63</v>
      </c>
      <c r="DP6" s="22">
        <f t="shared" si="12"/>
        <v>51.29</v>
      </c>
      <c r="DQ6" s="22">
        <f t="shared" si="12"/>
        <v>52.2</v>
      </c>
      <c r="DR6" s="21" t="str">
        <f>IF(DR7="","",IF(DR7="-","【-】","【"&amp;SUBSTITUTE(TEXT(DR7,"#,##0.00"),"-","△")&amp;"】"))</f>
        <v>【51.51】</v>
      </c>
      <c r="DS6" s="22">
        <f>IF(DS7="",NA(),DS7)</f>
        <v>25.72</v>
      </c>
      <c r="DT6" s="22">
        <f t="shared" ref="DT6:EB6" si="13">IF(DT7="",NA(),DT7)</f>
        <v>27.98</v>
      </c>
      <c r="DU6" s="22">
        <f t="shared" si="13"/>
        <v>28.75</v>
      </c>
      <c r="DV6" s="22">
        <f t="shared" si="13"/>
        <v>27.68</v>
      </c>
      <c r="DW6" s="22">
        <f t="shared" si="13"/>
        <v>30.22</v>
      </c>
      <c r="DX6" s="22">
        <f t="shared" si="13"/>
        <v>14.85</v>
      </c>
      <c r="DY6" s="22">
        <f t="shared" si="13"/>
        <v>16.88</v>
      </c>
      <c r="DZ6" s="22">
        <f t="shared" si="13"/>
        <v>18.28</v>
      </c>
      <c r="EA6" s="22">
        <f t="shared" si="13"/>
        <v>19.61</v>
      </c>
      <c r="EB6" s="22">
        <f t="shared" si="13"/>
        <v>20.73</v>
      </c>
      <c r="EC6" s="21" t="str">
        <f>IF(EC7="","",IF(EC7="-","【-】","【"&amp;SUBSTITUTE(TEXT(EC7,"#,##0.00"),"-","△")&amp;"】"))</f>
        <v>【23.75】</v>
      </c>
      <c r="ED6" s="22">
        <f>IF(ED7="",NA(),ED7)</f>
        <v>0.04</v>
      </c>
      <c r="EE6" s="21">
        <f t="shared" ref="EE6:EM6" si="14">IF(EE7="",NA(),EE7)</f>
        <v>0</v>
      </c>
      <c r="EF6" s="21">
        <f t="shared" si="14"/>
        <v>0</v>
      </c>
      <c r="EG6" s="22">
        <f t="shared" si="14"/>
        <v>0.01</v>
      </c>
      <c r="EH6" s="22">
        <f t="shared" si="14"/>
        <v>0.43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294241</v>
      </c>
      <c r="D7" s="24">
        <v>46</v>
      </c>
      <c r="E7" s="24">
        <v>1</v>
      </c>
      <c r="F7" s="24">
        <v>0</v>
      </c>
      <c r="G7" s="24">
        <v>1</v>
      </c>
      <c r="H7" s="24" t="s">
        <v>93</v>
      </c>
      <c r="I7" s="24" t="s">
        <v>94</v>
      </c>
      <c r="J7" s="24" t="s">
        <v>95</v>
      </c>
      <c r="K7" s="24" t="s">
        <v>96</v>
      </c>
      <c r="L7" s="24" t="s">
        <v>97</v>
      </c>
      <c r="M7" s="24" t="s">
        <v>98</v>
      </c>
      <c r="N7" s="25" t="s">
        <v>99</v>
      </c>
      <c r="O7" s="25">
        <v>94.75</v>
      </c>
      <c r="P7" s="25">
        <v>100</v>
      </c>
      <c r="Q7" s="25">
        <v>3420</v>
      </c>
      <c r="R7" s="25">
        <v>21612</v>
      </c>
      <c r="S7" s="25">
        <v>6.14</v>
      </c>
      <c r="T7" s="25">
        <v>3519.87</v>
      </c>
      <c r="U7" s="25">
        <v>18326</v>
      </c>
      <c r="V7" s="25">
        <v>5.74</v>
      </c>
      <c r="W7" s="25">
        <v>3192.68</v>
      </c>
      <c r="X7" s="25">
        <v>112.03</v>
      </c>
      <c r="Y7" s="25">
        <v>116.75</v>
      </c>
      <c r="Z7" s="25">
        <v>115.43</v>
      </c>
      <c r="AA7" s="25">
        <v>108.87</v>
      </c>
      <c r="AB7" s="25">
        <v>109.17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1458.35</v>
      </c>
      <c r="AU7" s="25">
        <v>1909.79</v>
      </c>
      <c r="AV7" s="25">
        <v>1111.3</v>
      </c>
      <c r="AW7" s="25">
        <v>904</v>
      </c>
      <c r="AX7" s="25">
        <v>1168.57</v>
      </c>
      <c r="AY7" s="25">
        <v>369.69</v>
      </c>
      <c r="AZ7" s="25">
        <v>379.08</v>
      </c>
      <c r="BA7" s="25">
        <v>367.55</v>
      </c>
      <c r="BB7" s="25">
        <v>378.56</v>
      </c>
      <c r="BC7" s="25">
        <v>364.46</v>
      </c>
      <c r="BD7" s="25">
        <v>252.29</v>
      </c>
      <c r="BE7" s="25">
        <v>16.71</v>
      </c>
      <c r="BF7" s="25">
        <v>14.66</v>
      </c>
      <c r="BG7" s="25">
        <v>13.67</v>
      </c>
      <c r="BH7" s="25">
        <v>10.63</v>
      </c>
      <c r="BI7" s="25">
        <v>9.1300000000000008</v>
      </c>
      <c r="BJ7" s="25">
        <v>402.99</v>
      </c>
      <c r="BK7" s="25">
        <v>398.98</v>
      </c>
      <c r="BL7" s="25">
        <v>418.68</v>
      </c>
      <c r="BM7" s="25">
        <v>395.68</v>
      </c>
      <c r="BN7" s="25">
        <v>403.72</v>
      </c>
      <c r="BO7" s="25">
        <v>268.07</v>
      </c>
      <c r="BP7" s="25">
        <v>106.47</v>
      </c>
      <c r="BQ7" s="25">
        <v>109.74</v>
      </c>
      <c r="BR7" s="25">
        <v>101.96</v>
      </c>
      <c r="BS7" s="25">
        <v>107.07</v>
      </c>
      <c r="BT7" s="25">
        <v>93.86</v>
      </c>
      <c r="BU7" s="25">
        <v>98.66</v>
      </c>
      <c r="BV7" s="25">
        <v>98.64</v>
      </c>
      <c r="BW7" s="25">
        <v>94.78</v>
      </c>
      <c r="BX7" s="25">
        <v>97.59</v>
      </c>
      <c r="BY7" s="25">
        <v>92.17</v>
      </c>
      <c r="BZ7" s="25">
        <v>97.47</v>
      </c>
      <c r="CA7" s="25">
        <v>217.24</v>
      </c>
      <c r="CB7" s="25">
        <v>209.59</v>
      </c>
      <c r="CC7" s="25">
        <v>202.07</v>
      </c>
      <c r="CD7" s="25">
        <v>201.28</v>
      </c>
      <c r="CE7" s="25">
        <v>206.41</v>
      </c>
      <c r="CF7" s="25">
        <v>178.59</v>
      </c>
      <c r="CG7" s="25">
        <v>178.92</v>
      </c>
      <c r="CH7" s="25">
        <v>181.3</v>
      </c>
      <c r="CI7" s="25">
        <v>181.71</v>
      </c>
      <c r="CJ7" s="25">
        <v>188.51</v>
      </c>
      <c r="CK7" s="25">
        <v>174.75</v>
      </c>
      <c r="CL7" s="25">
        <v>53.4</v>
      </c>
      <c r="CM7" s="25">
        <v>52.7</v>
      </c>
      <c r="CN7" s="25">
        <v>52.75</v>
      </c>
      <c r="CO7" s="25">
        <v>51.52</v>
      </c>
      <c r="CP7" s="25">
        <v>50.63</v>
      </c>
      <c r="CQ7" s="25">
        <v>55.03</v>
      </c>
      <c r="CR7" s="25">
        <v>55.14</v>
      </c>
      <c r="CS7" s="25">
        <v>55.89</v>
      </c>
      <c r="CT7" s="25">
        <v>55.72</v>
      </c>
      <c r="CU7" s="25">
        <v>55.31</v>
      </c>
      <c r="CV7" s="25">
        <v>59.97</v>
      </c>
      <c r="CW7" s="25">
        <v>93.05</v>
      </c>
      <c r="CX7" s="25">
        <v>93.19</v>
      </c>
      <c r="CY7" s="25">
        <v>93.92</v>
      </c>
      <c r="CZ7" s="25">
        <v>95.4</v>
      </c>
      <c r="DA7" s="25">
        <v>95.17</v>
      </c>
      <c r="DB7" s="25">
        <v>81.900000000000006</v>
      </c>
      <c r="DC7" s="25">
        <v>81.39</v>
      </c>
      <c r="DD7" s="25">
        <v>81.27</v>
      </c>
      <c r="DE7" s="25">
        <v>81.260000000000005</v>
      </c>
      <c r="DF7" s="25">
        <v>80.36</v>
      </c>
      <c r="DG7" s="25">
        <v>89.76</v>
      </c>
      <c r="DH7" s="25">
        <v>57.16</v>
      </c>
      <c r="DI7" s="25">
        <v>58.99</v>
      </c>
      <c r="DJ7" s="25">
        <v>59.38</v>
      </c>
      <c r="DK7" s="25">
        <v>57.13</v>
      </c>
      <c r="DL7" s="25">
        <v>58.77</v>
      </c>
      <c r="DM7" s="25">
        <v>48.87</v>
      </c>
      <c r="DN7" s="25">
        <v>49.92</v>
      </c>
      <c r="DO7" s="25">
        <v>50.63</v>
      </c>
      <c r="DP7" s="25">
        <v>51.29</v>
      </c>
      <c r="DQ7" s="25">
        <v>52.2</v>
      </c>
      <c r="DR7" s="25">
        <v>51.51</v>
      </c>
      <c r="DS7" s="25">
        <v>25.72</v>
      </c>
      <c r="DT7" s="25">
        <v>27.98</v>
      </c>
      <c r="DU7" s="25">
        <v>28.75</v>
      </c>
      <c r="DV7" s="25">
        <v>27.68</v>
      </c>
      <c r="DW7" s="25">
        <v>30.22</v>
      </c>
      <c r="DX7" s="25">
        <v>14.85</v>
      </c>
      <c r="DY7" s="25">
        <v>16.88</v>
      </c>
      <c r="DZ7" s="25">
        <v>18.28</v>
      </c>
      <c r="EA7" s="25">
        <v>19.61</v>
      </c>
      <c r="EB7" s="25">
        <v>20.73</v>
      </c>
      <c r="EC7" s="25">
        <v>23.75</v>
      </c>
      <c r="ED7" s="25">
        <v>0.04</v>
      </c>
      <c r="EE7" s="25">
        <v>0</v>
      </c>
      <c r="EF7" s="25">
        <v>0</v>
      </c>
      <c r="EG7" s="25">
        <v>0.01</v>
      </c>
      <c r="EH7" s="25">
        <v>0.43</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宮﨑 政徳</cp:lastModifiedBy>
  <cp:lastPrinted>2024-01-20T04:59:00Z</cp:lastPrinted>
  <dcterms:created xsi:type="dcterms:W3CDTF">2023-12-05T00:58:06Z</dcterms:created>
  <dcterms:modified xsi:type="dcterms:W3CDTF">2024-01-20T05:02:38Z</dcterms:modified>
  <cp:category/>
</cp:coreProperties>
</file>